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w To Use" sheetId="1" state="visible" r:id="rId3"/>
    <sheet name="Postmortem Template" sheetId="2" state="visible" r:id="rId4"/>
    <sheet name="Loss Log" sheetId="3" state="visible" r:id="rId5"/>
    <sheet name="Patterns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<sst xmlns="http://schemas.openxmlformats.org/spreadsheetml/2006/main" count="112" uniqueCount="105">
  <si>
    <t xml:space="preserve">Vertiqa Postmortem Template + Loss Log</t>
  </si>
  <si>
    <t xml:space="preserve">A 30-minute structured ritual. Run it after every loss that mattered.</t>
  </si>
  <si>
    <t xml:space="preserve">What's in this workbook</t>
  </si>
  <si>
    <t xml:space="preserve">  • Postmortem Template — printable single-page form. Run one per closed-lost deal. 30 minutes, five questions, six minutes each.</t>
  </si>
  <si>
    <t xml:space="preserve">  • Loss Log — running log of every postmortem run. Auto-calculates the four metrics worth tracking.</t>
  </si>
  <si>
    <t xml:space="preserve">  • Patterns — automatic count of losses by 'real reason' and the top concentration percentage.</t>
  </si>
  <si>
    <t xml:space="preserve">When to run a postmortem</t>
  </si>
  <si>
    <t xml:space="preserve">  • Any closed-lost deal where a quote or proposal was sent. (Don't run them on top-of-funnel ghosting.)</t>
  </si>
  <si>
    <t xml:space="preserve">  • Any customer who churns within their first 12 months.</t>
  </si>
  <si>
    <t xml:space="preserve">  • Run within 5 business days of the loss. Memory degrades fast.</t>
  </si>
  <si>
    <t xml:space="preserve">How to run the 30 minutes</t>
  </si>
  <si>
    <t xml:space="preserve">  • One facilitator. One scribe. The deal owner attends with the receipts.</t>
  </si>
  <si>
    <t xml:space="preserve">  • Five questions. Six minutes each. Use the printable Postmortem Template sheet.</t>
  </si>
  <si>
    <t xml:space="preserve">  • Outputs land in three places: this Loss Log, a monthly Patterns review, and a 'signals catalog' (separate living doc).</t>
  </si>
  <si>
    <t xml:space="preserve">The four numbers worth tracking (calculated on the Loss Log)</t>
  </si>
  <si>
    <t xml:space="preserve">  1. Postmortem completion rate — target 100% within 5 business days.</t>
  </si>
  <si>
    <t xml:space="preserve">  2. Top loss-cause concentration — 35-50% = fixable structural problem.</t>
  </si>
  <si>
    <t xml:space="preserve">  3. Recurrence rate — high = learning but not fixing.</t>
  </si>
  <si>
    <t xml:space="preserve">  4. Postmortem-to-fix lag — the one that matters most. Below 14 days = the ritual is shaping the business.</t>
  </si>
  <si>
    <t xml:space="preserve">The no-blame rule</t>
  </si>
  <si>
    <t xml:space="preserve">  • Separate the deal from the rep. Deal is the subject. Rep is the witness.</t>
  </si>
  <si>
    <t xml:space="preserve">  • Look for the system that produced the conditions for the loss, not the responsible party.</t>
  </si>
  <si>
    <t xml:space="preserve">  • Facilitator's go-to line when blame creeps in: 'What changes in the process would have caught this earlier?'</t>
  </si>
  <si>
    <t xml:space="preserve">Full post: vertiqa.io/blog/customer-loss-postmortem-template</t>
  </si>
  <si>
    <t xml:space="preserve">Customer-Loss Postmortem</t>
  </si>
  <si>
    <t xml:space="preserve">30 minutes · 5 questions · one facilitator, one scribe, deal owner with the receipts. Vertiqa · vertiqa.io</t>
  </si>
  <si>
    <t xml:space="preserve">DEAL</t>
  </si>
  <si>
    <t xml:space="preserve">________________________________________________________________________</t>
  </si>
  <si>
    <t xml:space="preserve">VALUE</t>
  </si>
  <si>
    <t xml:space="preserve">$________________</t>
  </si>
  <si>
    <t xml:space="preserve">LOSS DATE: __________     POSTMORTEM DATE: __________</t>
  </si>
  <si>
    <t xml:space="preserve">FACILITATOR / SCRIBE / DEAL OWNER</t>
  </si>
  <si>
    <t xml:space="preserve">________________________ / ________________________ / ________________________</t>
  </si>
  <si>
    <t xml:space="preserve">0:00 – 0:06    ·    Q1 · What actually happened?</t>
  </si>
  <si>
    <t xml:space="preserve">Walk the timeline. DAY 0 (inbound) → first call → qualification → quote sent → follow-ups → loss notification. Use specific dates. Identify response time gaps.
_______________________________________________
_______________________________________________
_______________________________________________
_______________________________________________</t>
  </si>
  <si>
    <t xml:space="preserve">0:06 – 0:12    ·    Q2 · Where did the outcome actually turn?</t>
  </si>
  <si>
    <t xml:space="preserve">Not when did we lose them — at what specific moment did the probability go below 50%? Almost never the moment the customer said no. Some moment earlier.
_______________________________________________
_______________________________________________
_______________________________________________</t>
  </si>
  <si>
    <t xml:space="preserve">0:12 – 0:18    ·    Q3 · Stated vs. real reason</t>
  </si>
  <si>
    <t xml:space="preserve">CUSTOMER STATED: ______________________________
REAL REASON (team consensus):
  ☐ Slow response          ☐ Wrong scope        ☐ Promise broken
  ☐ Lack of trust          ☐ No clear next step ☐ Competitor differentiation
  ☐ Price (real)           ☐ Internal change (out of our control)
Gap between stated and real: __________________________</t>
  </si>
  <si>
    <t xml:space="preserve">0:18 – 0:24    ·    Q4 · What signal did we miss?</t>
  </si>
  <si>
    <t xml:space="preserve">What was visible at the time that we didn't act on? Common: delay before next meeting · new name in thread · decision-maker disengaged · question we underweighted · competitor vocabulary appeared.
_______________________________________________
_______________________________________________
_______________________________________________
→ Add to signals catalog: ☐</t>
  </si>
  <si>
    <t xml:space="preserve">0:24 – 0:30    ·    Q5 · What would we do differently?</t>
  </si>
  <si>
    <t xml:space="preserve">DEAL-SPECIFIC (individual lesson):
_______________________________________________
_______________________________________________
SYSTEMS-LEVEL (process change):
_______________________________________________
Owner: ____________  Due: ____________  2-week check-in: ____________</t>
  </si>
  <si>
    <t xml:space="preserve">When done · log to the Loss Log sheet · review monthly · structural patterns get a structural review session.</t>
  </si>
  <si>
    <t xml:space="preserve">Loss Log</t>
  </si>
  <si>
    <t xml:space="preserve">One row per postmortem. The four numbers at the bottom auto-calculate.</t>
  </si>
  <si>
    <t xml:space="preserve">Postmortem date</t>
  </si>
  <si>
    <t xml:space="preserve">Customer / deal</t>
  </si>
  <si>
    <t xml:space="preserve">Deal value ($)</t>
  </si>
  <si>
    <t xml:space="preserve">Loss date</t>
  </si>
  <si>
    <t xml:space="preserve">Days loss → PM</t>
  </si>
  <si>
    <t xml:space="preserve">Stated reason</t>
  </si>
  <si>
    <t xml:space="preserve">Real reason (pick one)</t>
  </si>
  <si>
    <t xml:space="preserve">Signal missed</t>
  </si>
  <si>
    <t xml:space="preserve">Systems-level action</t>
  </si>
  <si>
    <t xml:space="preserve">Owner</t>
  </si>
  <si>
    <t xml:space="preserve">Due date</t>
  </si>
  <si>
    <t xml:space="preserve">Implemented date</t>
  </si>
  <si>
    <t xml:space="preserve">Days to fix</t>
  </si>
  <si>
    <t xml:space="preserve">Patterson Commercial Quote</t>
  </si>
  <si>
    <t xml:space="preserve">Price</t>
  </si>
  <si>
    <t xml:space="preserve">Slow response</t>
  </si>
  <si>
    <t xml:space="preserve">Long gap (9 days) between quote sent and first follow-up</t>
  </si>
  <si>
    <t xml:space="preserve">Auto-escalate any quote without touch for 5 days</t>
  </si>
  <si>
    <t xml:space="preserve">Sales Mgr</t>
  </si>
  <si>
    <t xml:space="preserve">Garcia Estate Plan</t>
  </si>
  <si>
    <t xml:space="preserve">Going with current advisor</t>
  </si>
  <si>
    <t xml:space="preserve">Lack of trust</t>
  </si>
  <si>
    <t xml:space="preserve">We over-promised on doc turnaround in first call</t>
  </si>
  <si>
    <t xml:space="preserve">Add 'realistic ETA' to discovery checklist</t>
  </si>
  <si>
    <t xml:space="preserve">Davidson Renewal</t>
  </si>
  <si>
    <t xml:space="preserve">Quote follow-up was 14 days late, customer signed elsewhere</t>
  </si>
  <si>
    <t xml:space="preserve">THE FOUR NUMBERS</t>
  </si>
  <si>
    <t xml:space="preserve">Total postmortems logged</t>
  </si>
  <si>
    <t xml:space="preserve">Number of completed postmortems on file.</t>
  </si>
  <si>
    <t xml:space="preserve">Completion within 5 business days</t>
  </si>
  <si>
    <t xml:space="preserve">Target: 100%. 5 business days ≈ 7 calendar days as a heuristic.</t>
  </si>
  <si>
    <t xml:space="preserve">Median postmortem-to-fix lag (days)</t>
  </si>
  <si>
    <t xml:space="preserve">Below 14 = ritual is shaping the business. Above 30 = theater.</t>
  </si>
  <si>
    <t xml:space="preserve">Pending fixes (assigned, not implemented)</t>
  </si>
  <si>
    <t xml:space="preserve">Open systems-level actions waiting on implementation.</t>
  </si>
  <si>
    <t xml:space="preserve">Patterns (auto-calculated)</t>
  </si>
  <si>
    <t xml:space="preserve">Counts each 'real reason' from the Loss Log. Run a structural review when one category exceeds ~35% concentration.</t>
  </si>
  <si>
    <t xml:space="preserve">Real reason</t>
  </si>
  <si>
    <t xml:space="preserve">Count</t>
  </si>
  <si>
    <t xml:space="preserve">% of total</t>
  </si>
  <si>
    <t xml:space="preserve">What this usually means</t>
  </si>
  <si>
    <t xml:space="preserve">Structural fix: real-time inbound capture, automatic routing, response SLAs.</t>
  </si>
  <si>
    <t xml:space="preserve">Structural fix: discovery process, transparency in scope/timeline, references.</t>
  </si>
  <si>
    <t xml:space="preserve">Wrong scope</t>
  </si>
  <si>
    <t xml:space="preserve">Structural fix: better discovery checklist, surface implementation timelines pre-quote.</t>
  </si>
  <si>
    <t xml:space="preserve">No clear next step</t>
  </si>
  <si>
    <t xml:space="preserve">Structural fix: lock specific next-step + time on every call (see First 10 Minutes post).</t>
  </si>
  <si>
    <t xml:space="preserve">Promise broken</t>
  </si>
  <si>
    <t xml:space="preserve">Structural fix: promise journal at owner level, reduce input rate if needed.</t>
  </si>
  <si>
    <t xml:space="preserve">Competitor differentiation</t>
  </si>
  <si>
    <t xml:space="preserve">Structural fix: positioning audit, competitive intel, differentiation messaging.</t>
  </si>
  <si>
    <t xml:space="preserve">Price (real)</t>
  </si>
  <si>
    <t xml:space="preserve">Structural fix: segmentation, pricing model review, qualifying out price-shoppers earlier.</t>
  </si>
  <si>
    <t xml:space="preserve">Internal change</t>
  </si>
  <si>
    <t xml:space="preserve">Generally not fixable — but track timing to qualify these out earlier.</t>
  </si>
  <si>
    <t xml:space="preserve">TOTAL</t>
  </si>
  <si>
    <t xml:space="preserve">Top real-reason concentration:</t>
  </si>
  <si>
    <t xml:space="preserve">35-50% = structural problem you can fix. Below 25% = diversifying losses (different signal).</t>
  </si>
  <si>
    <t xml:space="preserve">Run a monthly patterns review on this sheet. Pull the last month from the Loss Log. Decide one structural fix per top category.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</si>
</sst>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yyyy\-mm\-dd"/>
    <numFmt numFmtId="166" formatCode="\$#,##0;&quot;-$&quot;#,##0;\-"/>
    <numFmt numFmtId="167" formatCode="0"/>
    <numFmt numFmtId="168" formatCode="0.0%"/>
    <numFmt numFmtId="169" formatCode="0%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A0A0F"/>
      <name val="Arial"/>
      <family val="0"/>
      <charset val="1"/>
    </font>
    <font>
      <sz val="11"/>
      <color rgb="FF4B5563"/>
      <name val="Arial"/>
      <family val="0"/>
      <charset val="1"/>
    </font>
    <font>
      <b val="true"/>
      <sz val="13"/>
      <color rgb="FF0A0A0F"/>
      <name val="Arial"/>
      <family val="0"/>
      <charset val="1"/>
    </font>
    <font>
      <sz val="10"/>
      <color rgb="FF111827"/>
      <name val="Arial"/>
      <family val="0"/>
      <charset val="1"/>
    </font>
    <font>
      <b val="true"/>
      <sz val="10"/>
      <color rgb="FF111827"/>
      <name val="Arial"/>
      <family val="0"/>
      <charset val="1"/>
    </font>
    <font>
      <sz val="10"/>
      <color rgb="FF6B728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9"/>
      <color rgb="FF6B728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20"/>
      <color rgb="FF000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F766E"/>
        <bgColor rgb="FF008080"/>
      </patternFill>
    </fill>
    <fill>
      <patternFill patternType="solid">
        <fgColor rgb="FFFAFAFA"/>
        <bgColor rgb="FFFFFFFF"/>
      </patternFill>
    </fill>
    <fill>
      <patternFill patternType="solid">
        <fgColor rgb="FFE8F8F5"/>
        <bgColor rgb="FFFAFAFA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1D5DB"/>
      </left>
      <right/>
      <top style="thin">
        <color rgb="FFD1D5DB"/>
      </top>
      <bottom style="thin">
        <color rgb="FFD1D5D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3" borderId="1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7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7" fontId="1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4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A0A0F"/>
      <rgbColor rgb="FF808000"/>
      <rgbColor rgb="FF800080"/>
      <rgbColor rgb="FF0F766E"/>
      <rgbColor rgb="FFC0C0C0"/>
      <rgbColor rgb="FF808080"/>
      <rgbColor rgb="FF9999FF"/>
      <rgbColor rgb="FF993366"/>
      <rgbColor rgb="FFFAFAFA"/>
      <rgbColor rgb="FFE8F8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111827"/>
      <rgbColor rgb="FF333300"/>
      <rgbColor rgb="FF993300"/>
      <rgbColor rgb="FF993366"/>
      <rgbColor rgb="FF333399"/>
      <rgbColor rgb="FF4B556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00"/>
  </cols>
  <sheetData>
    <row r="2" customFormat="false" ht="22.05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5" customFormat="false" ht="21.75" hidden="false" customHeight="true" outlineLevel="0" collapsed="false">
      <c r="B5" s="3" t="s">
        <v>2</v>
      </c>
    </row>
    <row r="6" customFormat="false" ht="21.75" hidden="false" customHeight="true" outlineLevel="0" collapsed="false">
      <c r="B6" s="4" t="s">
        <v>3</v>
      </c>
    </row>
    <row r="7" customFormat="false" ht="21.75" hidden="false" customHeight="true" outlineLevel="0" collapsed="false">
      <c r="B7" s="4" t="s">
        <v>4</v>
      </c>
    </row>
    <row r="8" customFormat="false" ht="21.75" hidden="false" customHeight="true" outlineLevel="0" collapsed="false">
      <c r="B8" s="4" t="s">
        <v>5</v>
      </c>
    </row>
    <row r="9" customFormat="false" ht="9.75" hidden="false" customHeight="true" outlineLevel="0" collapsed="false">
      <c r="B9" s="4"/>
    </row>
    <row r="10" customFormat="false" ht="21.75" hidden="false" customHeight="true" outlineLevel="0" collapsed="false">
      <c r="B10" s="3" t="s">
        <v>6</v>
      </c>
    </row>
    <row r="11" customFormat="false" ht="21.75" hidden="false" customHeight="true" outlineLevel="0" collapsed="false">
      <c r="B11" s="4" t="s">
        <v>7</v>
      </c>
    </row>
    <row r="12" customFormat="false" ht="21.75" hidden="false" customHeight="true" outlineLevel="0" collapsed="false">
      <c r="B12" s="4" t="s">
        <v>8</v>
      </c>
    </row>
    <row r="13" customFormat="false" ht="21.75" hidden="false" customHeight="true" outlineLevel="0" collapsed="false">
      <c r="B13" s="4" t="s">
        <v>9</v>
      </c>
    </row>
    <row r="14" customFormat="false" ht="9.75" hidden="false" customHeight="true" outlineLevel="0" collapsed="false">
      <c r="B14" s="4"/>
    </row>
    <row r="15" customFormat="false" ht="21.75" hidden="false" customHeight="true" outlineLevel="0" collapsed="false">
      <c r="B15" s="3" t="s">
        <v>10</v>
      </c>
    </row>
    <row r="16" customFormat="false" ht="21.75" hidden="false" customHeight="true" outlineLevel="0" collapsed="false">
      <c r="B16" s="4" t="s">
        <v>11</v>
      </c>
    </row>
    <row r="17" customFormat="false" ht="21.75" hidden="false" customHeight="true" outlineLevel="0" collapsed="false">
      <c r="B17" s="4" t="s">
        <v>12</v>
      </c>
    </row>
    <row r="18" customFormat="false" ht="21.75" hidden="false" customHeight="true" outlineLevel="0" collapsed="false">
      <c r="B18" s="4" t="s">
        <v>13</v>
      </c>
    </row>
    <row r="19" customFormat="false" ht="9.75" hidden="false" customHeight="true" outlineLevel="0" collapsed="false">
      <c r="B19" s="4"/>
    </row>
    <row r="20" customFormat="false" ht="21.75" hidden="false" customHeight="true" outlineLevel="0" collapsed="false">
      <c r="B20" s="3" t="s">
        <v>14</v>
      </c>
    </row>
    <row r="21" customFormat="false" ht="21.75" hidden="false" customHeight="true" outlineLevel="0" collapsed="false">
      <c r="B21" s="4" t="s">
        <v>15</v>
      </c>
    </row>
    <row r="22" customFormat="false" ht="21.75" hidden="false" customHeight="true" outlineLevel="0" collapsed="false">
      <c r="B22" s="4" t="s">
        <v>16</v>
      </c>
    </row>
    <row r="23" customFormat="false" ht="21.75" hidden="false" customHeight="true" outlineLevel="0" collapsed="false">
      <c r="B23" s="4" t="s">
        <v>17</v>
      </c>
    </row>
    <row r="24" customFormat="false" ht="21.75" hidden="false" customHeight="true" outlineLevel="0" collapsed="false">
      <c r="B24" s="4" t="s">
        <v>18</v>
      </c>
    </row>
    <row r="25" customFormat="false" ht="9.75" hidden="false" customHeight="true" outlineLevel="0" collapsed="false">
      <c r="B25" s="4"/>
    </row>
    <row r="26" customFormat="false" ht="21.75" hidden="false" customHeight="true" outlineLevel="0" collapsed="false">
      <c r="B26" s="3" t="s">
        <v>19</v>
      </c>
    </row>
    <row r="27" customFormat="false" ht="21.75" hidden="false" customHeight="true" outlineLevel="0" collapsed="false">
      <c r="B27" s="4" t="s">
        <v>20</v>
      </c>
    </row>
    <row r="28" customFormat="false" ht="21.75" hidden="false" customHeight="true" outlineLevel="0" collapsed="false">
      <c r="B28" s="4" t="s">
        <v>21</v>
      </c>
    </row>
    <row r="29" customFormat="false" ht="21.75" hidden="false" customHeight="true" outlineLevel="0" collapsed="false">
      <c r="B29" s="4" t="s">
        <v>22</v>
      </c>
    </row>
    <row r="30" customFormat="false" ht="9.75" hidden="false" customHeight="true" outlineLevel="0" collapsed="false">
      <c r="B30" s="4"/>
    </row>
    <row r="31" customFormat="false" ht="21.75" hidden="false" customHeight="true" outlineLevel="0" collapsed="false">
      <c r="B31" s="4" t="s">
        <v>23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D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8"/>
    <col collapsed="false" customWidth="true" hidden="false" outlineLevel="0" max="3" min="3" style="0" width="32"/>
    <col collapsed="false" customWidth="true" hidden="false" outlineLevel="0" max="4" min="4" style="0" width="60"/>
    <col collapsed="false" customWidth="true" hidden="false" outlineLevel="0" max="5" min="5" style="0" width="3"/>
  </cols>
  <sheetData>
    <row r="2" customFormat="false" ht="22.05" hidden="false" customHeight="true" outlineLevel="0" collapsed="false">
      <c r="B2" s="5" t="s">
        <v>24</v>
      </c>
      <c r="C2" s="5"/>
      <c r="D2" s="5"/>
    </row>
    <row r="3" customFormat="false" ht="15" hidden="false" customHeight="true" outlineLevel="0" collapsed="false">
      <c r="B3" s="6" t="s">
        <v>25</v>
      </c>
      <c r="C3" s="6"/>
      <c r="D3" s="6"/>
    </row>
    <row r="5" customFormat="false" ht="15" hidden="false" customHeight="true" outlineLevel="0" collapsed="false">
      <c r="B5" s="7" t="s">
        <v>26</v>
      </c>
      <c r="C5" s="8" t="s">
        <v>27</v>
      </c>
      <c r="D5" s="8"/>
    </row>
    <row r="6" customFormat="false" ht="15" hidden="false" customHeight="false" outlineLevel="0" collapsed="false">
      <c r="B6" s="7" t="s">
        <v>28</v>
      </c>
      <c r="C6" s="9" t="s">
        <v>29</v>
      </c>
      <c r="D6" s="10" t="s">
        <v>30</v>
      </c>
    </row>
    <row r="7" customFormat="false" ht="15" hidden="false" customHeight="false" outlineLevel="0" collapsed="false">
      <c r="B7" s="7" t="s">
        <v>31</v>
      </c>
      <c r="C7" s="11" t="s">
        <v>32</v>
      </c>
      <c r="D7" s="11"/>
    </row>
    <row r="9" customFormat="false" ht="21.75" hidden="false" customHeight="true" outlineLevel="0" collapsed="false">
      <c r="B9" s="12" t="s">
        <v>33</v>
      </c>
      <c r="C9" s="12"/>
      <c r="D9" s="12"/>
    </row>
    <row r="10" customFormat="false" ht="129.75" hidden="false" customHeight="true" outlineLevel="0" collapsed="false">
      <c r="B10" s="13" t="s">
        <v>34</v>
      </c>
      <c r="C10" s="13"/>
      <c r="D10" s="13"/>
    </row>
    <row r="11" customFormat="false" ht="21.75" hidden="false" customHeight="true" outlineLevel="0" collapsed="false">
      <c r="B11" s="12" t="s">
        <v>35</v>
      </c>
      <c r="C11" s="12"/>
      <c r="D11" s="12"/>
    </row>
    <row r="12" customFormat="false" ht="129.75" hidden="false" customHeight="true" outlineLevel="0" collapsed="false">
      <c r="B12" s="13" t="s">
        <v>36</v>
      </c>
      <c r="C12" s="13"/>
      <c r="D12" s="13"/>
    </row>
    <row r="13" customFormat="false" ht="21.75" hidden="false" customHeight="true" outlineLevel="0" collapsed="false">
      <c r="B13" s="12" t="s">
        <v>37</v>
      </c>
      <c r="C13" s="12"/>
      <c r="D13" s="12"/>
    </row>
    <row r="14" customFormat="false" ht="129.75" hidden="false" customHeight="true" outlineLevel="0" collapsed="false">
      <c r="B14" s="13" t="s">
        <v>38</v>
      </c>
      <c r="C14" s="13"/>
      <c r="D14" s="13"/>
    </row>
    <row r="15" customFormat="false" ht="21.75" hidden="false" customHeight="true" outlineLevel="0" collapsed="false">
      <c r="B15" s="12" t="s">
        <v>39</v>
      </c>
      <c r="C15" s="12"/>
      <c r="D15" s="12"/>
    </row>
    <row r="16" customFormat="false" ht="129.75" hidden="false" customHeight="true" outlineLevel="0" collapsed="false">
      <c r="B16" s="13" t="s">
        <v>40</v>
      </c>
      <c r="C16" s="13"/>
      <c r="D16" s="13"/>
    </row>
    <row r="17" customFormat="false" ht="21.75" hidden="false" customHeight="true" outlineLevel="0" collapsed="false">
      <c r="B17" s="12" t="s">
        <v>41</v>
      </c>
      <c r="C17" s="12"/>
      <c r="D17" s="12"/>
    </row>
    <row r="18" customFormat="false" ht="129.75" hidden="false" customHeight="true" outlineLevel="0" collapsed="false">
      <c r="B18" s="13" t="s">
        <v>42</v>
      </c>
      <c r="C18" s="13"/>
      <c r="D18" s="13"/>
    </row>
    <row r="20" customFormat="false" ht="15" hidden="false" customHeight="true" outlineLevel="0" collapsed="false">
      <c r="B20" s="14" t="s">
        <v>43</v>
      </c>
      <c r="C20" s="14"/>
      <c r="D20" s="14"/>
    </row>
  </sheetData>
  <mergeCells count="15">
    <mergeCell ref="B2:D2"/>
    <mergeCell ref="B3:D3"/>
    <mergeCell ref="C5:D5"/>
    <mergeCell ref="C7:D7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</mergeCells>
  <printOptions headings="false" gridLines="false" gridLinesSet="true" horizontalCentered="false" verticalCentered="false"/>
  <pageMargins left="0.4" right="0.4" top="0.4" bottom="0.4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N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4"/>
    <col collapsed="false" customWidth="true" hidden="false" outlineLevel="0" max="3" min="3" style="0" width="22"/>
    <col collapsed="false" customWidth="true" hidden="false" outlineLevel="0" max="6" min="4" style="0" width="14"/>
    <col collapsed="false" customWidth="true" hidden="false" outlineLevel="0" max="7" min="7" style="0" width="22"/>
    <col collapsed="false" customWidth="true" hidden="false" outlineLevel="0" max="8" min="8" style="0" width="26"/>
    <col collapsed="false" customWidth="true" hidden="false" outlineLevel="0" max="10" min="9" style="0" width="36"/>
    <col collapsed="false" customWidth="true" hidden="false" outlineLevel="0" max="11" min="11" style="0" width="18"/>
    <col collapsed="false" customWidth="true" hidden="false" outlineLevel="0" max="14" min="12" style="0" width="14"/>
  </cols>
  <sheetData>
    <row r="2" customFormat="false" ht="22.05" hidden="false" customHeight="false" outlineLevel="0" collapsed="false">
      <c r="B2" s="1" t="s">
        <v>44</v>
      </c>
    </row>
    <row r="3" customFormat="false" ht="15" hidden="false" customHeight="false" outlineLevel="0" collapsed="false">
      <c r="B3" s="2" t="s">
        <v>45</v>
      </c>
    </row>
    <row r="5" customFormat="false" ht="27.75" hidden="false" customHeight="true" outlineLevel="0" collapsed="false">
      <c r="B5" s="15" t="s">
        <v>46</v>
      </c>
      <c r="C5" s="15" t="s">
        <v>47</v>
      </c>
      <c r="D5" s="15" t="s">
        <v>48</v>
      </c>
      <c r="E5" s="15" t="s">
        <v>49</v>
      </c>
      <c r="F5" s="15" t="s">
        <v>50</v>
      </c>
      <c r="G5" s="15" t="s">
        <v>51</v>
      </c>
      <c r="H5" s="15" t="s">
        <v>52</v>
      </c>
      <c r="I5" s="15" t="s">
        <v>53</v>
      </c>
      <c r="J5" s="15" t="s">
        <v>54</v>
      </c>
      <c r="K5" s="15" t="s">
        <v>55</v>
      </c>
      <c r="L5" s="15" t="s">
        <v>56</v>
      </c>
      <c r="M5" s="15" t="s">
        <v>57</v>
      </c>
      <c r="N5" s="15" t="s">
        <v>58</v>
      </c>
    </row>
    <row r="6" customFormat="false" ht="23.85" hidden="false" customHeight="false" outlineLevel="0" collapsed="false">
      <c r="B6" s="16" t="n">
        <v>46172</v>
      </c>
      <c r="C6" s="17" t="s">
        <v>59</v>
      </c>
      <c r="D6" s="18" t="n">
        <v>28000</v>
      </c>
      <c r="E6" s="16" t="n">
        <v>46167</v>
      </c>
      <c r="F6" s="19" t="n">
        <f aca="false">IF(OR(B6="",E6=""),"",B6-E6)</f>
        <v>5</v>
      </c>
      <c r="G6" s="17" t="s">
        <v>60</v>
      </c>
      <c r="H6" s="20" t="s">
        <v>61</v>
      </c>
      <c r="I6" s="17" t="s">
        <v>62</v>
      </c>
      <c r="J6" s="17" t="s">
        <v>63</v>
      </c>
      <c r="K6" s="17" t="s">
        <v>64</v>
      </c>
      <c r="L6" s="16" t="n">
        <v>46188</v>
      </c>
      <c r="M6" s="16"/>
      <c r="N6" s="19" t="str">
        <f aca="false">IF(OR(M6="",B6=""),"",M6-B6)</f>
        <v/>
      </c>
    </row>
    <row r="7" customFormat="false" ht="23.85" hidden="false" customHeight="false" outlineLevel="0" collapsed="false">
      <c r="B7" s="16" t="n">
        <v>46170</v>
      </c>
      <c r="C7" s="17" t="s">
        <v>65</v>
      </c>
      <c r="D7" s="18" t="n">
        <v>4200</v>
      </c>
      <c r="E7" s="16" t="n">
        <v>46165</v>
      </c>
      <c r="F7" s="19" t="n">
        <f aca="false">IF(OR(B7="",E7=""),"",B7-E7)</f>
        <v>5</v>
      </c>
      <c r="G7" s="17" t="s">
        <v>66</v>
      </c>
      <c r="H7" s="20" t="s">
        <v>67</v>
      </c>
      <c r="I7" s="17" t="s">
        <v>68</v>
      </c>
      <c r="J7" s="17" t="s">
        <v>69</v>
      </c>
      <c r="K7" s="17" t="s">
        <v>64</v>
      </c>
      <c r="L7" s="16" t="n">
        <v>46185</v>
      </c>
      <c r="M7" s="16" t="n">
        <v>46178</v>
      </c>
      <c r="N7" s="19" t="n">
        <f aca="false">IF(OR(M7="",B7=""),"",M7-B7)</f>
        <v>8</v>
      </c>
    </row>
    <row r="8" customFormat="false" ht="23.85" hidden="false" customHeight="false" outlineLevel="0" collapsed="false">
      <c r="B8" s="16" t="n">
        <v>46164</v>
      </c>
      <c r="C8" s="17" t="s">
        <v>70</v>
      </c>
      <c r="D8" s="18" t="n">
        <v>11200</v>
      </c>
      <c r="E8" s="16" t="n">
        <v>46160</v>
      </c>
      <c r="F8" s="19" t="n">
        <f aca="false">IF(OR(B8="",E8=""),"",B8-E8)</f>
        <v>4</v>
      </c>
      <c r="G8" s="17" t="s">
        <v>60</v>
      </c>
      <c r="H8" s="20" t="s">
        <v>61</v>
      </c>
      <c r="I8" s="17" t="s">
        <v>71</v>
      </c>
      <c r="J8" s="17" t="s">
        <v>63</v>
      </c>
      <c r="K8" s="17" t="s">
        <v>64</v>
      </c>
      <c r="L8" s="16" t="n">
        <v>46178</v>
      </c>
      <c r="M8" s="16"/>
      <c r="N8" s="19" t="str">
        <f aca="false">IF(OR(M8="",B8=""),"",M8-B8)</f>
        <v/>
      </c>
    </row>
    <row r="9" customFormat="false" ht="15" hidden="false" customHeight="false" outlineLevel="0" collapsed="false">
      <c r="B9" s="16"/>
      <c r="C9" s="17"/>
      <c r="D9" s="18"/>
      <c r="E9" s="16"/>
      <c r="F9" s="19" t="str">
        <f aca="false">IF(OR(B9="",E9=""),"",B9-E9)</f>
        <v/>
      </c>
      <c r="G9" s="17"/>
      <c r="H9" s="20"/>
      <c r="I9" s="17"/>
      <c r="J9" s="17"/>
      <c r="K9" s="17"/>
      <c r="L9" s="16"/>
      <c r="M9" s="16"/>
      <c r="N9" s="19" t="str">
        <f aca="false">IF(OR(M9="",B9=""),"",M9-B9)</f>
        <v/>
      </c>
    </row>
    <row r="10" customFormat="false" ht="15" hidden="false" customHeight="false" outlineLevel="0" collapsed="false">
      <c r="B10" s="16"/>
      <c r="C10" s="17"/>
      <c r="D10" s="18"/>
      <c r="E10" s="16"/>
      <c r="F10" s="19" t="str">
        <f aca="false">IF(OR(B10="",E10=""),"",B10-E10)</f>
        <v/>
      </c>
      <c r="G10" s="17"/>
      <c r="H10" s="20"/>
      <c r="I10" s="17"/>
      <c r="J10" s="17"/>
      <c r="K10" s="17"/>
      <c r="L10" s="16"/>
      <c r="M10" s="16"/>
      <c r="N10" s="19" t="str">
        <f aca="false">IF(OR(M10="",B10=""),"",M10-B10)</f>
        <v/>
      </c>
    </row>
    <row r="11" customFormat="false" ht="15" hidden="false" customHeight="false" outlineLevel="0" collapsed="false">
      <c r="B11" s="16"/>
      <c r="C11" s="17"/>
      <c r="D11" s="18"/>
      <c r="E11" s="16"/>
      <c r="F11" s="19" t="str">
        <f aca="false">IF(OR(B11="",E11=""),"",B11-E11)</f>
        <v/>
      </c>
      <c r="G11" s="17"/>
      <c r="H11" s="20"/>
      <c r="I11" s="17"/>
      <c r="J11" s="17"/>
      <c r="K11" s="17"/>
      <c r="L11" s="16"/>
      <c r="M11" s="16"/>
      <c r="N11" s="19" t="str">
        <f aca="false">IF(OR(M11="",B11=""),"",M11-B11)</f>
        <v/>
      </c>
    </row>
    <row r="12" customFormat="false" ht="15" hidden="false" customHeight="false" outlineLevel="0" collapsed="false">
      <c r="B12" s="16"/>
      <c r="C12" s="17"/>
      <c r="D12" s="18"/>
      <c r="E12" s="16"/>
      <c r="F12" s="19" t="str">
        <f aca="false">IF(OR(B12="",E12=""),"",B12-E12)</f>
        <v/>
      </c>
      <c r="G12" s="17"/>
      <c r="H12" s="20"/>
      <c r="I12" s="17"/>
      <c r="J12" s="17"/>
      <c r="K12" s="17"/>
      <c r="L12" s="16"/>
      <c r="M12" s="16"/>
      <c r="N12" s="19" t="str">
        <f aca="false">IF(OR(M12="",B12=""),"",M12-B12)</f>
        <v/>
      </c>
    </row>
    <row r="13" customFormat="false" ht="15" hidden="false" customHeight="false" outlineLevel="0" collapsed="false">
      <c r="B13" s="16"/>
      <c r="C13" s="17"/>
      <c r="D13" s="18"/>
      <c r="E13" s="16"/>
      <c r="F13" s="19" t="str">
        <f aca="false">IF(OR(B13="",E13=""),"",B13-E13)</f>
        <v/>
      </c>
      <c r="G13" s="17"/>
      <c r="H13" s="20"/>
      <c r="I13" s="17"/>
      <c r="J13" s="17"/>
      <c r="K13" s="17"/>
      <c r="L13" s="16"/>
      <c r="M13" s="16"/>
      <c r="N13" s="19" t="str">
        <f aca="false">IF(OR(M13="",B13=""),"",M13-B13)</f>
        <v/>
      </c>
    </row>
    <row r="14" customFormat="false" ht="15" hidden="false" customHeight="false" outlineLevel="0" collapsed="false">
      <c r="B14" s="16"/>
      <c r="C14" s="17"/>
      <c r="D14" s="18"/>
      <c r="E14" s="16"/>
      <c r="F14" s="19" t="str">
        <f aca="false">IF(OR(B14="",E14=""),"",B14-E14)</f>
        <v/>
      </c>
      <c r="G14" s="17"/>
      <c r="H14" s="20"/>
      <c r="I14" s="17"/>
      <c r="J14" s="17"/>
      <c r="K14" s="17"/>
      <c r="L14" s="16"/>
      <c r="M14" s="16"/>
      <c r="N14" s="19" t="str">
        <f aca="false">IF(OR(M14="",B14=""),"",M14-B14)</f>
        <v/>
      </c>
    </row>
    <row r="15" customFormat="false" ht="15" hidden="false" customHeight="false" outlineLevel="0" collapsed="false">
      <c r="B15" s="16"/>
      <c r="C15" s="17"/>
      <c r="D15" s="18"/>
      <c r="E15" s="16"/>
      <c r="F15" s="19" t="str">
        <f aca="false">IF(OR(B15="",E15=""),"",B15-E15)</f>
        <v/>
      </c>
      <c r="G15" s="17"/>
      <c r="H15" s="20"/>
      <c r="I15" s="17"/>
      <c r="J15" s="17"/>
      <c r="K15" s="17"/>
      <c r="L15" s="16"/>
      <c r="M15" s="16"/>
      <c r="N15" s="19" t="str">
        <f aca="false">IF(OR(M15="",B15=""),"",M15-B15)</f>
        <v/>
      </c>
    </row>
    <row r="16" customFormat="false" ht="15" hidden="false" customHeight="false" outlineLevel="0" collapsed="false">
      <c r="B16" s="16"/>
      <c r="C16" s="17"/>
      <c r="D16" s="18"/>
      <c r="E16" s="16"/>
      <c r="F16" s="19" t="str">
        <f aca="false">IF(OR(B16="",E16=""),"",B16-E16)</f>
        <v/>
      </c>
      <c r="G16" s="17"/>
      <c r="H16" s="20"/>
      <c r="I16" s="17"/>
      <c r="J16" s="17"/>
      <c r="K16" s="17"/>
      <c r="L16" s="16"/>
      <c r="M16" s="16"/>
      <c r="N16" s="19" t="str">
        <f aca="false">IF(OR(M16="",B16=""),"",M16-B16)</f>
        <v/>
      </c>
    </row>
    <row r="17" customFormat="false" ht="15" hidden="false" customHeight="false" outlineLevel="0" collapsed="false">
      <c r="B17" s="16"/>
      <c r="C17" s="17"/>
      <c r="D17" s="18"/>
      <c r="E17" s="16"/>
      <c r="F17" s="19" t="str">
        <f aca="false">IF(OR(B17="",E17=""),"",B17-E17)</f>
        <v/>
      </c>
      <c r="G17" s="17"/>
      <c r="H17" s="20"/>
      <c r="I17" s="17"/>
      <c r="J17" s="17"/>
      <c r="K17" s="17"/>
      <c r="L17" s="16"/>
      <c r="M17" s="16"/>
      <c r="N17" s="19" t="str">
        <f aca="false">IF(OR(M17="",B17=""),"",M17-B17)</f>
        <v/>
      </c>
    </row>
    <row r="18" customFormat="false" ht="15" hidden="false" customHeight="false" outlineLevel="0" collapsed="false">
      <c r="B18" s="16"/>
      <c r="C18" s="17"/>
      <c r="D18" s="18"/>
      <c r="E18" s="16"/>
      <c r="F18" s="19" t="str">
        <f aca="false">IF(OR(B18="",E18=""),"",B18-E18)</f>
        <v/>
      </c>
      <c r="G18" s="17"/>
      <c r="H18" s="20"/>
      <c r="I18" s="17"/>
      <c r="J18" s="17"/>
      <c r="K18" s="17"/>
      <c r="L18" s="16"/>
      <c r="M18" s="16"/>
      <c r="N18" s="19" t="str">
        <f aca="false">IF(OR(M18="",B18=""),"",M18-B18)</f>
        <v/>
      </c>
    </row>
    <row r="19" customFormat="false" ht="15" hidden="false" customHeight="false" outlineLevel="0" collapsed="false">
      <c r="B19" s="16"/>
      <c r="C19" s="17"/>
      <c r="D19" s="18"/>
      <c r="E19" s="16"/>
      <c r="F19" s="19" t="str">
        <f aca="false">IF(OR(B19="",E19=""),"",B19-E19)</f>
        <v/>
      </c>
      <c r="G19" s="17"/>
      <c r="H19" s="20"/>
      <c r="I19" s="17"/>
      <c r="J19" s="17"/>
      <c r="K19" s="17"/>
      <c r="L19" s="16"/>
      <c r="M19" s="16"/>
      <c r="N19" s="19" t="str">
        <f aca="false">IF(OR(M19="",B19=""),"",M19-B19)</f>
        <v/>
      </c>
    </row>
    <row r="20" customFormat="false" ht="15" hidden="false" customHeight="false" outlineLevel="0" collapsed="false">
      <c r="B20" s="16"/>
      <c r="C20" s="17"/>
      <c r="D20" s="18"/>
      <c r="E20" s="16"/>
      <c r="F20" s="19" t="str">
        <f aca="false">IF(OR(B20="",E20=""),"",B20-E20)</f>
        <v/>
      </c>
      <c r="G20" s="17"/>
      <c r="H20" s="20"/>
      <c r="I20" s="17"/>
      <c r="J20" s="17"/>
      <c r="K20" s="17"/>
      <c r="L20" s="16"/>
      <c r="M20" s="16"/>
      <c r="N20" s="19" t="str">
        <f aca="false">IF(OR(M20="",B20=""),"",M20-B20)</f>
        <v/>
      </c>
    </row>
    <row r="21" customFormat="false" ht="15" hidden="false" customHeight="false" outlineLevel="0" collapsed="false">
      <c r="B21" s="16"/>
      <c r="C21" s="17"/>
      <c r="D21" s="18"/>
      <c r="E21" s="16"/>
      <c r="F21" s="19" t="str">
        <f aca="false">IF(OR(B21="",E21=""),"",B21-E21)</f>
        <v/>
      </c>
      <c r="G21" s="17"/>
      <c r="H21" s="20"/>
      <c r="I21" s="17"/>
      <c r="J21" s="17"/>
      <c r="K21" s="17"/>
      <c r="L21" s="16"/>
      <c r="M21" s="16"/>
      <c r="N21" s="19" t="str">
        <f aca="false">IF(OR(M21="",B21=""),"",M21-B21)</f>
        <v/>
      </c>
    </row>
    <row r="22" customFormat="false" ht="15" hidden="false" customHeight="false" outlineLevel="0" collapsed="false">
      <c r="B22" s="16"/>
      <c r="C22" s="17"/>
      <c r="D22" s="18"/>
      <c r="E22" s="16"/>
      <c r="F22" s="19" t="str">
        <f aca="false">IF(OR(B22="",E22=""),"",B22-E22)</f>
        <v/>
      </c>
      <c r="G22" s="17"/>
      <c r="H22" s="20"/>
      <c r="I22" s="17"/>
      <c r="J22" s="17"/>
      <c r="K22" s="17"/>
      <c r="L22" s="16"/>
      <c r="M22" s="16"/>
      <c r="N22" s="19" t="str">
        <f aca="false">IF(OR(M22="",B22=""),"",M22-B22)</f>
        <v/>
      </c>
    </row>
    <row r="23" customFormat="false" ht="15" hidden="false" customHeight="false" outlineLevel="0" collapsed="false">
      <c r="B23" s="16"/>
      <c r="C23" s="17"/>
      <c r="D23" s="18"/>
      <c r="E23" s="16"/>
      <c r="F23" s="19" t="str">
        <f aca="false">IF(OR(B23="",E23=""),"",B23-E23)</f>
        <v/>
      </c>
      <c r="G23" s="17"/>
      <c r="H23" s="20"/>
      <c r="I23" s="17"/>
      <c r="J23" s="17"/>
      <c r="K23" s="17"/>
      <c r="L23" s="16"/>
      <c r="M23" s="16"/>
      <c r="N23" s="19" t="str">
        <f aca="false">IF(OR(M23="",B23=""),"",M23-B23)</f>
        <v/>
      </c>
    </row>
    <row r="24" customFormat="false" ht="15" hidden="false" customHeight="false" outlineLevel="0" collapsed="false">
      <c r="B24" s="16"/>
      <c r="C24" s="17"/>
      <c r="D24" s="18"/>
      <c r="E24" s="16"/>
      <c r="F24" s="19" t="str">
        <f aca="false">IF(OR(B24="",E24=""),"",B24-E24)</f>
        <v/>
      </c>
      <c r="G24" s="17"/>
      <c r="H24" s="20"/>
      <c r="I24" s="17"/>
      <c r="J24" s="17"/>
      <c r="K24" s="17"/>
      <c r="L24" s="16"/>
      <c r="M24" s="16"/>
      <c r="N24" s="19" t="str">
        <f aca="false">IF(OR(M24="",B24=""),"",M24-B24)</f>
        <v/>
      </c>
    </row>
    <row r="25" customFormat="false" ht="15" hidden="false" customHeight="false" outlineLevel="0" collapsed="false">
      <c r="B25" s="16"/>
      <c r="C25" s="17"/>
      <c r="D25" s="18"/>
      <c r="E25" s="16"/>
      <c r="F25" s="19" t="str">
        <f aca="false">IF(OR(B25="",E25=""),"",B25-E25)</f>
        <v/>
      </c>
      <c r="G25" s="17"/>
      <c r="H25" s="20"/>
      <c r="I25" s="17"/>
      <c r="J25" s="17"/>
      <c r="K25" s="17"/>
      <c r="L25" s="16"/>
      <c r="M25" s="16"/>
      <c r="N25" s="19" t="str">
        <f aca="false">IF(OR(M25="",B25=""),"",M25-B25)</f>
        <v/>
      </c>
    </row>
    <row r="26" customFormat="false" ht="15" hidden="false" customHeight="false" outlineLevel="0" collapsed="false">
      <c r="B26" s="16"/>
      <c r="C26" s="17"/>
      <c r="D26" s="18"/>
      <c r="E26" s="16"/>
      <c r="F26" s="19" t="str">
        <f aca="false">IF(OR(B26="",E26=""),"",B26-E26)</f>
        <v/>
      </c>
      <c r="G26" s="17"/>
      <c r="H26" s="20"/>
      <c r="I26" s="17"/>
      <c r="J26" s="17"/>
      <c r="K26" s="17"/>
      <c r="L26" s="16"/>
      <c r="M26" s="16"/>
      <c r="N26" s="19" t="str">
        <f aca="false">IF(OR(M26="",B26=""),"",M26-B26)</f>
        <v/>
      </c>
    </row>
    <row r="27" customFormat="false" ht="15" hidden="false" customHeight="false" outlineLevel="0" collapsed="false">
      <c r="B27" s="16"/>
      <c r="C27" s="17"/>
      <c r="D27" s="18"/>
      <c r="E27" s="16"/>
      <c r="F27" s="19" t="str">
        <f aca="false">IF(OR(B27="",E27=""),"",B27-E27)</f>
        <v/>
      </c>
      <c r="G27" s="17"/>
      <c r="H27" s="20"/>
      <c r="I27" s="17"/>
      <c r="J27" s="17"/>
      <c r="K27" s="17"/>
      <c r="L27" s="16"/>
      <c r="M27" s="16"/>
      <c r="N27" s="19" t="str">
        <f aca="false">IF(OR(M27="",B27=""),"",M27-B27)</f>
        <v/>
      </c>
    </row>
    <row r="28" customFormat="false" ht="15" hidden="false" customHeight="false" outlineLevel="0" collapsed="false">
      <c r="B28" s="16"/>
      <c r="C28" s="17"/>
      <c r="D28" s="18"/>
      <c r="E28" s="16"/>
      <c r="F28" s="19" t="str">
        <f aca="false">IF(OR(B28="",E28=""),"",B28-E28)</f>
        <v/>
      </c>
      <c r="G28" s="17"/>
      <c r="H28" s="20"/>
      <c r="I28" s="17"/>
      <c r="J28" s="17"/>
      <c r="K28" s="17"/>
      <c r="L28" s="16"/>
      <c r="M28" s="16"/>
      <c r="N28" s="19" t="str">
        <f aca="false">IF(OR(M28="",B28=""),"",M28-B28)</f>
        <v/>
      </c>
    </row>
    <row r="29" customFormat="false" ht="15" hidden="false" customHeight="false" outlineLevel="0" collapsed="false">
      <c r="B29" s="16"/>
      <c r="C29" s="17"/>
      <c r="D29" s="18"/>
      <c r="E29" s="16"/>
      <c r="F29" s="19" t="str">
        <f aca="false">IF(OR(B29="",E29=""),"",B29-E29)</f>
        <v/>
      </c>
      <c r="G29" s="17"/>
      <c r="H29" s="20"/>
      <c r="I29" s="17"/>
      <c r="J29" s="17"/>
      <c r="K29" s="17"/>
      <c r="L29" s="16"/>
      <c r="M29" s="16"/>
      <c r="N29" s="19" t="str">
        <f aca="false">IF(OR(M29="",B29=""),"",M29-B29)</f>
        <v/>
      </c>
    </row>
    <row r="30" customFormat="false" ht="15" hidden="false" customHeight="false" outlineLevel="0" collapsed="false">
      <c r="B30" s="16"/>
      <c r="C30" s="17"/>
      <c r="D30" s="18"/>
      <c r="E30" s="16"/>
      <c r="F30" s="19" t="str">
        <f aca="false">IF(OR(B30="",E30=""),"",B30-E30)</f>
        <v/>
      </c>
      <c r="G30" s="17"/>
      <c r="H30" s="20"/>
      <c r="I30" s="17"/>
      <c r="J30" s="17"/>
      <c r="K30" s="17"/>
      <c r="L30" s="16"/>
      <c r="M30" s="16"/>
      <c r="N30" s="19" t="str">
        <f aca="false">IF(OR(M30="",B30=""),"",M30-B30)</f>
        <v/>
      </c>
    </row>
    <row r="31" customFormat="false" ht="15" hidden="false" customHeight="false" outlineLevel="0" collapsed="false">
      <c r="B31" s="16"/>
      <c r="C31" s="17"/>
      <c r="D31" s="18"/>
      <c r="E31" s="16"/>
      <c r="F31" s="19" t="str">
        <f aca="false">IF(OR(B31="",E31=""),"",B31-E31)</f>
        <v/>
      </c>
      <c r="G31" s="17"/>
      <c r="H31" s="20"/>
      <c r="I31" s="17"/>
      <c r="J31" s="17"/>
      <c r="K31" s="17"/>
      <c r="L31" s="16"/>
      <c r="M31" s="16"/>
      <c r="N31" s="19" t="str">
        <f aca="false">IF(OR(M31="",B31=""),"",M31-B31)</f>
        <v/>
      </c>
    </row>
    <row r="32" customFormat="false" ht="15" hidden="false" customHeight="false" outlineLevel="0" collapsed="false">
      <c r="B32" s="16"/>
      <c r="C32" s="17"/>
      <c r="D32" s="18"/>
      <c r="E32" s="16"/>
      <c r="F32" s="19" t="str">
        <f aca="false">IF(OR(B32="",E32=""),"",B32-E32)</f>
        <v/>
      </c>
      <c r="G32" s="17"/>
      <c r="H32" s="20"/>
      <c r="I32" s="17"/>
      <c r="J32" s="17"/>
      <c r="K32" s="17"/>
      <c r="L32" s="16"/>
      <c r="M32" s="16"/>
      <c r="N32" s="19" t="str">
        <f aca="false">IF(OR(M32="",B32=""),"",M32-B32)</f>
        <v/>
      </c>
    </row>
    <row r="33" customFormat="false" ht="15" hidden="false" customHeight="false" outlineLevel="0" collapsed="false">
      <c r="B33" s="16"/>
      <c r="C33" s="17"/>
      <c r="D33" s="18"/>
      <c r="E33" s="16"/>
      <c r="F33" s="19" t="str">
        <f aca="false">IF(OR(B33="",E33=""),"",B33-E33)</f>
        <v/>
      </c>
      <c r="G33" s="17"/>
      <c r="H33" s="20"/>
      <c r="I33" s="17"/>
      <c r="J33" s="17"/>
      <c r="K33" s="17"/>
      <c r="L33" s="16"/>
      <c r="M33" s="16"/>
      <c r="N33" s="19" t="str">
        <f aca="false">IF(OR(M33="",B33=""),"",M33-B33)</f>
        <v/>
      </c>
    </row>
    <row r="34" customFormat="false" ht="15" hidden="false" customHeight="false" outlineLevel="0" collapsed="false">
      <c r="B34" s="16"/>
      <c r="C34" s="17"/>
      <c r="D34" s="18"/>
      <c r="E34" s="16"/>
      <c r="F34" s="19" t="str">
        <f aca="false">IF(OR(B34="",E34=""),"",B34-E34)</f>
        <v/>
      </c>
      <c r="G34" s="17"/>
      <c r="H34" s="20"/>
      <c r="I34" s="17"/>
      <c r="J34" s="17"/>
      <c r="K34" s="17"/>
      <c r="L34" s="16"/>
      <c r="M34" s="16"/>
      <c r="N34" s="19" t="str">
        <f aca="false">IF(OR(M34="",B34=""),"",M34-B34)</f>
        <v/>
      </c>
    </row>
    <row r="35" customFormat="false" ht="15" hidden="false" customHeight="false" outlineLevel="0" collapsed="false">
      <c r="B35" s="16"/>
      <c r="C35" s="17"/>
      <c r="D35" s="18"/>
      <c r="E35" s="16"/>
      <c r="F35" s="19" t="str">
        <f aca="false">IF(OR(B35="",E35=""),"",B35-E35)</f>
        <v/>
      </c>
      <c r="G35" s="17"/>
      <c r="H35" s="20"/>
      <c r="I35" s="17"/>
      <c r="J35" s="17"/>
      <c r="K35" s="17"/>
      <c r="L35" s="16"/>
      <c r="M35" s="16"/>
      <c r="N35" s="19" t="str">
        <f aca="false">IF(OR(M35="",B35=""),"",M35-B35)</f>
        <v/>
      </c>
    </row>
    <row r="36" customFormat="false" ht="15" hidden="false" customHeight="false" outlineLevel="0" collapsed="false">
      <c r="B36" s="16"/>
      <c r="C36" s="17"/>
      <c r="D36" s="18"/>
      <c r="E36" s="16"/>
      <c r="F36" s="19" t="str">
        <f aca="false">IF(OR(B36="",E36=""),"",B36-E36)</f>
        <v/>
      </c>
      <c r="G36" s="17"/>
      <c r="H36" s="20"/>
      <c r="I36" s="17"/>
      <c r="J36" s="17"/>
      <c r="K36" s="17"/>
      <c r="L36" s="16"/>
      <c r="M36" s="16"/>
      <c r="N36" s="19" t="str">
        <f aca="false">IF(OR(M36="",B36=""),"",M36-B36)</f>
        <v/>
      </c>
    </row>
    <row r="37" customFormat="false" ht="15" hidden="false" customHeight="false" outlineLevel="0" collapsed="false">
      <c r="B37" s="16"/>
      <c r="C37" s="17"/>
      <c r="D37" s="18"/>
      <c r="E37" s="16"/>
      <c r="F37" s="19" t="str">
        <f aca="false">IF(OR(B37="",E37=""),"",B37-E37)</f>
        <v/>
      </c>
      <c r="G37" s="17"/>
      <c r="H37" s="20"/>
      <c r="I37" s="17"/>
      <c r="J37" s="17"/>
      <c r="K37" s="17"/>
      <c r="L37" s="16"/>
      <c r="M37" s="16"/>
      <c r="N37" s="19" t="str">
        <f aca="false">IF(OR(M37="",B37=""),"",M37-B37)</f>
        <v/>
      </c>
    </row>
    <row r="38" customFormat="false" ht="15" hidden="false" customHeight="false" outlineLevel="0" collapsed="false">
      <c r="B38" s="16"/>
      <c r="C38" s="17"/>
      <c r="D38" s="18"/>
      <c r="E38" s="16"/>
      <c r="F38" s="19" t="str">
        <f aca="false">IF(OR(B38="",E38=""),"",B38-E38)</f>
        <v/>
      </c>
      <c r="G38" s="17"/>
      <c r="H38" s="20"/>
      <c r="I38" s="17"/>
      <c r="J38" s="17"/>
      <c r="K38" s="17"/>
      <c r="L38" s="16"/>
      <c r="M38" s="16"/>
      <c r="N38" s="19" t="str">
        <f aca="false">IF(OR(M38="",B38=""),"",M38-B38)</f>
        <v/>
      </c>
    </row>
    <row r="39" customFormat="false" ht="15" hidden="false" customHeight="false" outlineLevel="0" collapsed="false">
      <c r="B39" s="16"/>
      <c r="C39" s="17"/>
      <c r="D39" s="18"/>
      <c r="E39" s="16"/>
      <c r="F39" s="19" t="str">
        <f aca="false">IF(OR(B39="",E39=""),"",B39-E39)</f>
        <v/>
      </c>
      <c r="G39" s="17"/>
      <c r="H39" s="20"/>
      <c r="I39" s="17"/>
      <c r="J39" s="17"/>
      <c r="K39" s="17"/>
      <c r="L39" s="16"/>
      <c r="M39" s="16"/>
      <c r="N39" s="19" t="str">
        <f aca="false">IF(OR(M39="",B39=""),"",M39-B39)</f>
        <v/>
      </c>
    </row>
    <row r="40" customFormat="false" ht="15" hidden="false" customHeight="false" outlineLevel="0" collapsed="false">
      <c r="B40" s="16"/>
      <c r="C40" s="17"/>
      <c r="D40" s="18"/>
      <c r="E40" s="16"/>
      <c r="F40" s="19" t="str">
        <f aca="false">IF(OR(B40="",E40=""),"",B40-E40)</f>
        <v/>
      </c>
      <c r="G40" s="17"/>
      <c r="H40" s="20"/>
      <c r="I40" s="17"/>
      <c r="J40" s="17"/>
      <c r="K40" s="17"/>
      <c r="L40" s="16"/>
      <c r="M40" s="16"/>
      <c r="N40" s="19" t="str">
        <f aca="false">IF(OR(M40="",B40=""),"",M40-B40)</f>
        <v/>
      </c>
    </row>
    <row r="41" customFormat="false" ht="15" hidden="false" customHeight="false" outlineLevel="0" collapsed="false">
      <c r="B41" s="16"/>
      <c r="C41" s="17"/>
      <c r="D41" s="18"/>
      <c r="E41" s="16"/>
      <c r="F41" s="19" t="str">
        <f aca="false">IF(OR(B41="",E41=""),"",B41-E41)</f>
        <v/>
      </c>
      <c r="G41" s="17"/>
      <c r="H41" s="20"/>
      <c r="I41" s="17"/>
      <c r="J41" s="17"/>
      <c r="K41" s="17"/>
      <c r="L41" s="16"/>
      <c r="M41" s="16"/>
      <c r="N41" s="19" t="str">
        <f aca="false">IF(OR(M41="",B41=""),"",M41-B41)</f>
        <v/>
      </c>
    </row>
    <row r="42" customFormat="false" ht="15" hidden="false" customHeight="false" outlineLevel="0" collapsed="false">
      <c r="B42" s="16"/>
      <c r="C42" s="17"/>
      <c r="D42" s="18"/>
      <c r="E42" s="16"/>
      <c r="F42" s="19" t="str">
        <f aca="false">IF(OR(B42="",E42=""),"",B42-E42)</f>
        <v/>
      </c>
      <c r="G42" s="17"/>
      <c r="H42" s="20"/>
      <c r="I42" s="17"/>
      <c r="J42" s="17"/>
      <c r="K42" s="17"/>
      <c r="L42" s="16"/>
      <c r="M42" s="16"/>
      <c r="N42" s="19" t="str">
        <f aca="false">IF(OR(M42="",B42=""),"",M42-B42)</f>
        <v/>
      </c>
    </row>
    <row r="43" customFormat="false" ht="15" hidden="false" customHeight="false" outlineLevel="0" collapsed="false">
      <c r="B43" s="16"/>
      <c r="C43" s="17"/>
      <c r="D43" s="18"/>
      <c r="E43" s="16"/>
      <c r="F43" s="19" t="str">
        <f aca="false">IF(OR(B43="",E43=""),"",B43-E43)</f>
        <v/>
      </c>
      <c r="G43" s="17"/>
      <c r="H43" s="20"/>
      <c r="I43" s="17"/>
      <c r="J43" s="17"/>
      <c r="K43" s="17"/>
      <c r="L43" s="16"/>
      <c r="M43" s="16"/>
      <c r="N43" s="19" t="str">
        <f aca="false">IF(OR(M43="",B43=""),"",M43-B43)</f>
        <v/>
      </c>
    </row>
    <row r="44" customFormat="false" ht="15" hidden="false" customHeight="false" outlineLevel="0" collapsed="false">
      <c r="B44" s="16"/>
      <c r="C44" s="17"/>
      <c r="D44" s="18"/>
      <c r="E44" s="16"/>
      <c r="F44" s="19" t="str">
        <f aca="false">IF(OR(B44="",E44=""),"",B44-E44)</f>
        <v/>
      </c>
      <c r="G44" s="17"/>
      <c r="H44" s="20"/>
      <c r="I44" s="17"/>
      <c r="J44" s="17"/>
      <c r="K44" s="17"/>
      <c r="L44" s="16"/>
      <c r="M44" s="16"/>
      <c r="N44" s="19" t="str">
        <f aca="false">IF(OR(M44="",B44=""),"",M44-B44)</f>
        <v/>
      </c>
    </row>
    <row r="45" customFormat="false" ht="15" hidden="false" customHeight="false" outlineLevel="0" collapsed="false">
      <c r="B45" s="16"/>
      <c r="C45" s="17"/>
      <c r="D45" s="18"/>
      <c r="E45" s="16"/>
      <c r="F45" s="19" t="str">
        <f aca="false">IF(OR(B45="",E45=""),"",B45-E45)</f>
        <v/>
      </c>
      <c r="G45" s="17"/>
      <c r="H45" s="20"/>
      <c r="I45" s="17"/>
      <c r="J45" s="17"/>
      <c r="K45" s="17"/>
      <c r="L45" s="16"/>
      <c r="M45" s="16"/>
      <c r="N45" s="19" t="str">
        <f aca="false">IF(OR(M45="",B45=""),"",M45-B45)</f>
        <v/>
      </c>
    </row>
    <row r="46" customFormat="false" ht="15" hidden="false" customHeight="false" outlineLevel="0" collapsed="false">
      <c r="B46" s="16"/>
      <c r="C46" s="17"/>
      <c r="D46" s="18"/>
      <c r="E46" s="16"/>
      <c r="F46" s="19" t="str">
        <f aca="false">IF(OR(B46="",E46=""),"",B46-E46)</f>
        <v/>
      </c>
      <c r="G46" s="17"/>
      <c r="H46" s="20"/>
      <c r="I46" s="17"/>
      <c r="J46" s="17"/>
      <c r="K46" s="17"/>
      <c r="L46" s="16"/>
      <c r="M46" s="16"/>
      <c r="N46" s="19" t="str">
        <f aca="false">IF(OR(M46="",B46=""),"",M46-B46)</f>
        <v/>
      </c>
    </row>
    <row r="47" customFormat="false" ht="15" hidden="false" customHeight="false" outlineLevel="0" collapsed="false">
      <c r="B47" s="16"/>
      <c r="C47" s="17"/>
      <c r="D47" s="18"/>
      <c r="E47" s="16"/>
      <c r="F47" s="19" t="str">
        <f aca="false">IF(OR(B47="",E47=""),"",B47-E47)</f>
        <v/>
      </c>
      <c r="G47" s="17"/>
      <c r="H47" s="20"/>
      <c r="I47" s="17"/>
      <c r="J47" s="17"/>
      <c r="K47" s="17"/>
      <c r="L47" s="16"/>
      <c r="M47" s="16"/>
      <c r="N47" s="19" t="str">
        <f aca="false">IF(OR(M47="",B47=""),"",M47-B47)</f>
        <v/>
      </c>
    </row>
    <row r="48" customFormat="false" ht="15" hidden="false" customHeight="false" outlineLevel="0" collapsed="false">
      <c r="B48" s="16"/>
      <c r="C48" s="17"/>
      <c r="D48" s="18"/>
      <c r="E48" s="16"/>
      <c r="F48" s="19" t="str">
        <f aca="false">IF(OR(B48="",E48=""),"",B48-E48)</f>
        <v/>
      </c>
      <c r="G48" s="17"/>
      <c r="H48" s="20"/>
      <c r="I48" s="17"/>
      <c r="J48" s="17"/>
      <c r="K48" s="17"/>
      <c r="L48" s="16"/>
      <c r="M48" s="16"/>
      <c r="N48" s="19" t="str">
        <f aca="false">IF(OR(M48="",B48=""),"",M48-B48)</f>
        <v/>
      </c>
    </row>
    <row r="49" customFormat="false" ht="15" hidden="false" customHeight="false" outlineLevel="0" collapsed="false">
      <c r="B49" s="16"/>
      <c r="C49" s="17"/>
      <c r="D49" s="18"/>
      <c r="E49" s="16"/>
      <c r="F49" s="19" t="str">
        <f aca="false">IF(OR(B49="",E49=""),"",B49-E49)</f>
        <v/>
      </c>
      <c r="G49" s="17"/>
      <c r="H49" s="20"/>
      <c r="I49" s="17"/>
      <c r="J49" s="17"/>
      <c r="K49" s="17"/>
      <c r="L49" s="16"/>
      <c r="M49" s="16"/>
      <c r="N49" s="19" t="str">
        <f aca="false">IF(OR(M49="",B49=""),"",M49-B49)</f>
        <v/>
      </c>
    </row>
    <row r="50" customFormat="false" ht="15" hidden="false" customHeight="false" outlineLevel="0" collapsed="false">
      <c r="B50" s="16"/>
      <c r="C50" s="17"/>
      <c r="D50" s="18"/>
      <c r="E50" s="16"/>
      <c r="F50" s="19" t="str">
        <f aca="false">IF(OR(B50="",E50=""),"",B50-E50)</f>
        <v/>
      </c>
      <c r="G50" s="17"/>
      <c r="H50" s="20"/>
      <c r="I50" s="17"/>
      <c r="J50" s="17"/>
      <c r="K50" s="17"/>
      <c r="L50" s="16"/>
      <c r="M50" s="16"/>
      <c r="N50" s="19" t="str">
        <f aca="false">IF(OR(M50="",B50=""),"",M50-B50)</f>
        <v/>
      </c>
    </row>
    <row r="51" customFormat="false" ht="15" hidden="false" customHeight="false" outlineLevel="0" collapsed="false">
      <c r="B51" s="16"/>
      <c r="C51" s="17"/>
      <c r="D51" s="18"/>
      <c r="E51" s="16"/>
      <c r="F51" s="19" t="str">
        <f aca="false">IF(OR(B51="",E51=""),"",B51-E51)</f>
        <v/>
      </c>
      <c r="G51" s="17"/>
      <c r="H51" s="20"/>
      <c r="I51" s="17"/>
      <c r="J51" s="17"/>
      <c r="K51" s="17"/>
      <c r="L51" s="16"/>
      <c r="M51" s="16"/>
      <c r="N51" s="19" t="str">
        <f aca="false">IF(OR(M51="",B51=""),"",M51-B51)</f>
        <v/>
      </c>
    </row>
    <row r="52" customFormat="false" ht="15" hidden="false" customHeight="false" outlineLevel="0" collapsed="false">
      <c r="B52" s="16"/>
      <c r="C52" s="17"/>
      <c r="D52" s="18"/>
      <c r="E52" s="16"/>
      <c r="F52" s="19" t="str">
        <f aca="false">IF(OR(B52="",E52=""),"",B52-E52)</f>
        <v/>
      </c>
      <c r="G52" s="17"/>
      <c r="H52" s="20"/>
      <c r="I52" s="17"/>
      <c r="J52" s="17"/>
      <c r="K52" s="17"/>
      <c r="L52" s="16"/>
      <c r="M52" s="16"/>
      <c r="N52" s="19" t="str">
        <f aca="false">IF(OR(M52="",B52=""),"",M52-B52)</f>
        <v/>
      </c>
    </row>
    <row r="53" customFormat="false" ht="15" hidden="false" customHeight="false" outlineLevel="0" collapsed="false">
      <c r="B53" s="16"/>
      <c r="C53" s="17"/>
      <c r="D53" s="18"/>
      <c r="E53" s="16"/>
      <c r="F53" s="19" t="str">
        <f aca="false">IF(OR(B53="",E53=""),"",B53-E53)</f>
        <v/>
      </c>
      <c r="G53" s="17"/>
      <c r="H53" s="20"/>
      <c r="I53" s="17"/>
      <c r="J53" s="17"/>
      <c r="K53" s="17"/>
      <c r="L53" s="16"/>
      <c r="M53" s="16"/>
      <c r="N53" s="19" t="str">
        <f aca="false">IF(OR(M53="",B53=""),"",M53-B53)</f>
        <v/>
      </c>
    </row>
    <row r="54" customFormat="false" ht="15" hidden="false" customHeight="false" outlineLevel="0" collapsed="false">
      <c r="B54" s="16"/>
      <c r="C54" s="17"/>
      <c r="D54" s="18"/>
      <c r="E54" s="16"/>
      <c r="F54" s="19" t="str">
        <f aca="false">IF(OR(B54="",E54=""),"",B54-E54)</f>
        <v/>
      </c>
      <c r="G54" s="17"/>
      <c r="H54" s="20"/>
      <c r="I54" s="17"/>
      <c r="J54" s="17"/>
      <c r="K54" s="17"/>
      <c r="L54" s="16"/>
      <c r="M54" s="16"/>
      <c r="N54" s="19" t="str">
        <f aca="false">IF(OR(M54="",B54=""),"",M54-B54)</f>
        <v/>
      </c>
    </row>
    <row r="55" customFormat="false" ht="15" hidden="false" customHeight="false" outlineLevel="0" collapsed="false">
      <c r="B55" s="16"/>
      <c r="C55" s="17"/>
      <c r="D55" s="18"/>
      <c r="E55" s="16"/>
      <c r="F55" s="19" t="str">
        <f aca="false">IF(OR(B55="",E55=""),"",B55-E55)</f>
        <v/>
      </c>
      <c r="G55" s="17"/>
      <c r="H55" s="20"/>
      <c r="I55" s="17"/>
      <c r="J55" s="17"/>
      <c r="K55" s="17"/>
      <c r="L55" s="16"/>
      <c r="M55" s="16"/>
      <c r="N55" s="19" t="str">
        <f aca="false">IF(OR(M55="",B55=""),"",M55-B55)</f>
        <v/>
      </c>
    </row>
    <row r="58" customFormat="false" ht="21.75" hidden="false" customHeight="true" outlineLevel="0" collapsed="false">
      <c r="B58" s="12" t="s">
        <v>72</v>
      </c>
      <c r="C58" s="12"/>
      <c r="D58" s="12"/>
    </row>
    <row r="60" customFormat="false" ht="25.5" hidden="false" customHeight="true" outlineLevel="0" collapsed="false">
      <c r="B60" s="21" t="s">
        <v>73</v>
      </c>
      <c r="C60" s="22" t="n">
        <f aca="false">COUNTA(B6:B55)</f>
        <v>3</v>
      </c>
      <c r="D60" s="14" t="s">
        <v>74</v>
      </c>
      <c r="E60" s="14"/>
      <c r="F60" s="14"/>
      <c r="G60" s="14"/>
      <c r="H60" s="14"/>
    </row>
    <row r="61" customFormat="false" ht="25.5" hidden="false" customHeight="true" outlineLevel="0" collapsed="false">
      <c r="B61" s="21" t="s">
        <v>75</v>
      </c>
      <c r="C61" s="23" t="n">
        <f aca="false">IF(COUNTA(B6:B55)=0,"",SUMPRODUCT((ISNUMBER(F6:F55))*(F6:F55&lt;=7))/COUNTA(B6:B55))</f>
        <v>1</v>
      </c>
      <c r="D61" s="14" t="s">
        <v>76</v>
      </c>
      <c r="E61" s="14"/>
      <c r="F61" s="14"/>
      <c r="G61" s="14"/>
      <c r="H61" s="14"/>
    </row>
    <row r="62" customFormat="false" ht="25.5" hidden="false" customHeight="true" outlineLevel="0" collapsed="false">
      <c r="B62" s="21" t="s">
        <v>77</v>
      </c>
      <c r="C62" s="22" t="n">
        <f aca="false">IFERROR(MEDIAN(N6:N55),"")</f>
        <v>8</v>
      </c>
      <c r="D62" s="14" t="s">
        <v>78</v>
      </c>
      <c r="E62" s="14"/>
      <c r="F62" s="14"/>
      <c r="G62" s="14"/>
      <c r="H62" s="14"/>
    </row>
    <row r="63" customFormat="false" ht="25.5" hidden="false" customHeight="true" outlineLevel="0" collapsed="false">
      <c r="B63" s="21" t="s">
        <v>79</v>
      </c>
      <c r="C63" s="22" t="n">
        <f aca="false">COUNTA(J6:J55)-COUNTA(M6:M55)</f>
        <v>2</v>
      </c>
      <c r="D63" s="14" t="s">
        <v>80</v>
      </c>
      <c r="E63" s="14"/>
      <c r="F63" s="14"/>
      <c r="G63" s="14"/>
      <c r="H63" s="14"/>
    </row>
  </sheetData>
  <mergeCells count="5">
    <mergeCell ref="B58:D58"/>
    <mergeCell ref="D60:H60"/>
    <mergeCell ref="D61:H61"/>
    <mergeCell ref="D62:H62"/>
    <mergeCell ref="D63:H63"/>
  </mergeCells>
  <dataValidations count="1">
    <dataValidation allowBlank="true" error="Pick one of the 8 real-reason categories." errorStyle="stop" errorTitle="Real reason" operator="between" showDropDown="false" showErrorMessage="false" showInputMessage="false" sqref="H6:H55" type="list">
      <formula1>"Slow response,Lack of trust,Wrong scope,No clear next step,Promise broken,Competitor differentiation,Price (real),Internal change"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6"/>
    <col collapsed="false" customWidth="true" hidden="false" outlineLevel="0" max="4" min="3" style="0" width="18"/>
    <col collapsed="false" customWidth="true" hidden="false" outlineLevel="0" max="5" min="5" style="0" width="60"/>
  </cols>
  <sheetData>
    <row r="2" customFormat="false" ht="22.05" hidden="false" customHeight="false" outlineLevel="0" collapsed="false">
      <c r="B2" s="1" t="s">
        <v>81</v>
      </c>
    </row>
    <row r="3" customFormat="false" ht="15" hidden="false" customHeight="false" outlineLevel="0" collapsed="false">
      <c r="B3" s="2" t="s">
        <v>82</v>
      </c>
    </row>
    <row r="5" customFormat="false" ht="27.75" hidden="false" customHeight="true" outlineLevel="0" collapsed="false">
      <c r="B5" s="15" t="s">
        <v>83</v>
      </c>
      <c r="C5" s="15" t="s">
        <v>84</v>
      </c>
      <c r="D5" s="15" t="s">
        <v>85</v>
      </c>
      <c r="E5" s="15" t="s">
        <v>86</v>
      </c>
    </row>
    <row r="6" customFormat="false" ht="25.5" hidden="false" customHeight="true" outlineLevel="0" collapsed="false">
      <c r="B6" s="24" t="s">
        <v>61</v>
      </c>
      <c r="C6" s="25" t="n">
        <f aca="false">COUNTIF('Loss Log'!H6:H55,"Slow response")</f>
        <v>2</v>
      </c>
      <c r="D6" s="26" t="n">
        <f aca="false">IF(SUMPRODUCT(('Loss Log'!H6:H55&lt;&gt;"")*1)=0,"",C6/SUMPRODUCT(('Loss Log'!H6:H55&lt;&gt;"")*1))</f>
        <v>0.666666666666667</v>
      </c>
      <c r="E6" s="27" t="s">
        <v>87</v>
      </c>
    </row>
    <row r="7" customFormat="false" ht="25.5" hidden="false" customHeight="true" outlineLevel="0" collapsed="false">
      <c r="B7" s="24" t="s">
        <v>67</v>
      </c>
      <c r="C7" s="25" t="n">
        <f aca="false">COUNTIF('Loss Log'!H6:H55,"Lack of trust")</f>
        <v>1</v>
      </c>
      <c r="D7" s="26" t="n">
        <f aca="false">IF(SUMPRODUCT(('Loss Log'!H6:H55&lt;&gt;"")*1)=0,"",C7/SUMPRODUCT(('Loss Log'!H6:H55&lt;&gt;"")*1))</f>
        <v>0.333333333333333</v>
      </c>
      <c r="E7" s="27" t="s">
        <v>88</v>
      </c>
    </row>
    <row r="8" customFormat="false" ht="25.5" hidden="false" customHeight="true" outlineLevel="0" collapsed="false">
      <c r="B8" s="24" t="s">
        <v>89</v>
      </c>
      <c r="C8" s="25" t="n">
        <f aca="false">COUNTIF('Loss Log'!H6:H55,"Wrong scope")</f>
        <v>0</v>
      </c>
      <c r="D8" s="26" t="n">
        <f aca="false">IF(SUMPRODUCT(('Loss Log'!H6:H55&lt;&gt;"")*1)=0,"",C8/SUMPRODUCT(('Loss Log'!H6:H55&lt;&gt;"")*1))</f>
        <v>0</v>
      </c>
      <c r="E8" s="27" t="s">
        <v>90</v>
      </c>
    </row>
    <row r="9" customFormat="false" ht="25.5" hidden="false" customHeight="true" outlineLevel="0" collapsed="false">
      <c r="B9" s="24" t="s">
        <v>91</v>
      </c>
      <c r="C9" s="25" t="n">
        <f aca="false">COUNTIF('Loss Log'!H6:H55,"No clear next step")</f>
        <v>0</v>
      </c>
      <c r="D9" s="26" t="n">
        <f aca="false">IF(SUMPRODUCT(('Loss Log'!H6:H55&lt;&gt;"")*1)=0,"",C9/SUMPRODUCT(('Loss Log'!H6:H55&lt;&gt;"")*1))</f>
        <v>0</v>
      </c>
      <c r="E9" s="27" t="s">
        <v>92</v>
      </c>
    </row>
    <row r="10" customFormat="false" ht="25.5" hidden="false" customHeight="true" outlineLevel="0" collapsed="false">
      <c r="B10" s="24" t="s">
        <v>93</v>
      </c>
      <c r="C10" s="25" t="n">
        <f aca="false">COUNTIF('Loss Log'!H6:H55,"Promise broken")</f>
        <v>0</v>
      </c>
      <c r="D10" s="26" t="n">
        <f aca="false">IF(SUMPRODUCT(('Loss Log'!H6:H55&lt;&gt;"")*1)=0,"",C10/SUMPRODUCT(('Loss Log'!H6:H55&lt;&gt;"")*1))</f>
        <v>0</v>
      </c>
      <c r="E10" s="27" t="s">
        <v>94</v>
      </c>
    </row>
    <row r="11" customFormat="false" ht="25.5" hidden="false" customHeight="true" outlineLevel="0" collapsed="false">
      <c r="B11" s="24" t="s">
        <v>95</v>
      </c>
      <c r="C11" s="25" t="n">
        <f aca="false">COUNTIF('Loss Log'!H6:H55,"Competitor differentiation")</f>
        <v>0</v>
      </c>
      <c r="D11" s="26" t="n">
        <f aca="false">IF(SUMPRODUCT(('Loss Log'!H6:H55&lt;&gt;"")*1)=0,"",C11/SUMPRODUCT(('Loss Log'!H6:H55&lt;&gt;"")*1))</f>
        <v>0</v>
      </c>
      <c r="E11" s="27" t="s">
        <v>96</v>
      </c>
    </row>
    <row r="12" customFormat="false" ht="25.5" hidden="false" customHeight="true" outlineLevel="0" collapsed="false">
      <c r="B12" s="24" t="s">
        <v>97</v>
      </c>
      <c r="C12" s="25" t="n">
        <f aca="false">COUNTIF('Loss Log'!H6:H55,"Price (real)")</f>
        <v>0</v>
      </c>
      <c r="D12" s="26" t="n">
        <f aca="false">IF(SUMPRODUCT(('Loss Log'!H6:H55&lt;&gt;"")*1)=0,"",C12/SUMPRODUCT(('Loss Log'!H6:H55&lt;&gt;"")*1))</f>
        <v>0</v>
      </c>
      <c r="E12" s="27" t="s">
        <v>98</v>
      </c>
    </row>
    <row r="13" customFormat="false" ht="25.5" hidden="false" customHeight="true" outlineLevel="0" collapsed="false">
      <c r="B13" s="24" t="s">
        <v>99</v>
      </c>
      <c r="C13" s="25" t="n">
        <f aca="false">COUNTIF('Loss Log'!H6:H55,"Internal change")</f>
        <v>0</v>
      </c>
      <c r="D13" s="26" t="n">
        <f aca="false">IF(SUMPRODUCT(('Loss Log'!H6:H55&lt;&gt;"")*1)=0,"",C13/SUMPRODUCT(('Loss Log'!H6:H55&lt;&gt;"")*1))</f>
        <v>0</v>
      </c>
      <c r="E13" s="27" t="s">
        <v>100</v>
      </c>
    </row>
    <row r="15" customFormat="false" ht="15" hidden="false" customHeight="false" outlineLevel="0" collapsed="false">
      <c r="B15" s="7" t="s">
        <v>101</v>
      </c>
      <c r="C15" s="22" t="n">
        <f aca="false">SUM(C6:C13)</f>
        <v>3</v>
      </c>
    </row>
    <row r="17" customFormat="false" ht="31.5" hidden="false" customHeight="true" outlineLevel="0" collapsed="false">
      <c r="B17" s="7" t="s">
        <v>102</v>
      </c>
      <c r="C17" s="28" t="n">
        <f aca="false">IFERROR(MAX(D6:D14),"")</f>
        <v>0.666666666666667</v>
      </c>
      <c r="E17" s="29" t="s">
        <v>103</v>
      </c>
    </row>
    <row r="20" customFormat="false" ht="15" hidden="false" customHeight="false" outlineLevel="0" collapsed="false">
      <c r="B20" s="30" t="s">
        <v>104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2026-06-03T15:42:39Z</dcterms:created>
  <dc:creator>openpyxl</dc:creator>
  <dc:description/>
  <dc:language>en-US</dc:language>
  <cp:lastModifiedBy/>
  <dcterms:modified xsi:type="dcterms:W3CDTF">2026-06-03T15:42:39Z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